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Výběrové řízení\ZUP - Digitální mikroskop + stativ a příslušenství\"/>
    </mc:Choice>
  </mc:AlternateContent>
  <bookViews>
    <workbookView xWindow="-120" yWindow="-120" windowWidth="29040" windowHeight="17640"/>
  </bookViews>
  <sheets>
    <sheet name="Laboratorní a měř. technika" sheetId="1" r:id="rId1"/>
  </sheets>
  <definedNames>
    <definedName name="_xlnm.Print_Area" localSheetId="0">'Laboratorní a měř. technika'!$B$1:$T$16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R11" i="1"/>
  <c r="R12" i="1"/>
  <c r="R9" i="1"/>
  <c r="O9" i="1"/>
  <c r="O10" i="1"/>
  <c r="O11" i="1"/>
  <c r="O12" i="1"/>
  <c r="O13" i="1"/>
  <c r="S9" i="1"/>
  <c r="R10" i="1"/>
  <c r="R13" i="1"/>
  <c r="S13" i="1"/>
  <c r="S11" i="1" l="1"/>
  <c r="S12" i="1"/>
  <c r="S8" i="1"/>
  <c r="O8" i="1"/>
  <c r="R8" i="1"/>
  <c r="O7" i="1"/>
  <c r="P16" i="1" s="1"/>
  <c r="S7" i="1" l="1"/>
  <c r="R7" i="1" l="1"/>
  <c r="Q16" i="1" s="1"/>
</calcChain>
</file>

<file path=xl/sharedStrings.xml><?xml version="1.0" encoding="utf-8"?>
<sst xmlns="http://schemas.openxmlformats.org/spreadsheetml/2006/main" count="62" uniqueCount="54">
  <si>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</si>
  <si>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</si>
  <si>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</si>
  <si>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</si>
  <si>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</si>
  <si>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</si>
  <si>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</si>
  <si>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</si>
  <si>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</si>
  <si>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</si>
  <si>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</si>
  <si>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</si>
  <si>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</si>
  <si>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</si>
  <si>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</si>
  <si>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</si>
  <si>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</si>
  <si>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</si>
  <si>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</si>
  <si>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</si>
  <si>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</si>
  <si>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</si>
  <si>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</si>
  <si>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</si>
  <si>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</si>
  <si>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</si>
  <si>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</si>
  <si>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</si>
  <si>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Společná faktura</t>
  </si>
  <si>
    <t>NE</t>
  </si>
  <si>
    <t xml:space="preserve">Pokud financováno z projektových prostředků, pak ŘEŠITEL uvede: NÁZEV A ČÍSLO DOTAČNÍHO PROJEKTU </t>
  </si>
  <si>
    <t>Digitální mikroskop</t>
  </si>
  <si>
    <t>Ing. Petr Kadlec, Ph.D.,       
Tel.: 37763 4551</t>
  </si>
  <si>
    <t>Univerzitní 26,
301 00 Plzeň,
Fakulta elektrotechnická - Katedra materiálů a technologií,
místnost EK 410</t>
  </si>
  <si>
    <r>
      <rPr>
        <b/>
        <sz val="11"/>
        <rFont val="Calibri"/>
        <family val="2"/>
        <charset val="238"/>
        <scheme val="minor"/>
      </rPr>
      <t xml:space="preserve">Digitální mikroskop: </t>
    </r>
    <r>
      <rPr>
        <sz val="11"/>
        <rFont val="Calibri"/>
        <family val="2"/>
        <charset val="238"/>
        <scheme val="minor"/>
      </rPr>
      <t xml:space="preserve">
typ snímače: CMOS 
rozlišení: min. 5 megapixel (2592 x 1944 pix) 
zvětšení: 20x až 220x 
objektiv: Sklo s antireflexní vrstvou 
počet LED diod: min. 8 
možnost zapnout a vypnout osvětlení
infračervený filtr: IR cut-filter &gt;650 nm 
difuzér:  N3C-D  
polarizátor: lineární 
zámek zvětšení 
výstupy: obrázky, video, časosběrné video 
podporované formáty obrázků: BMP, GIF, PNG, JPG, TIF, PCX
podporované formáty videa: WMV, FLV, SWF 
měření: úsečka, úhel, kruh, kruh pomocí tří bodů
vlastní kalibrace a automatické načítání hodnot zvětšení
ESD ochrana
</t>
    </r>
    <r>
      <rPr>
        <b/>
        <sz val="11"/>
        <rFont val="Calibri"/>
        <family val="2"/>
        <charset val="238"/>
        <scheme val="minor"/>
      </rPr>
      <t>Základní příslušenství</t>
    </r>
    <r>
      <rPr>
        <sz val="11"/>
        <rFont val="Calibri"/>
        <family val="2"/>
        <charset val="238"/>
        <scheme val="minor"/>
      </rPr>
      <t xml:space="preserve">: kalibrační destička, otevřená standardní frontální krytka, uzavřená frontální krytka, difúzní frontální krytka, rozšířená frontální krytka, frontální krytka se zástinem 
rozhraní: USB 2.0 
</t>
    </r>
    <r>
      <rPr>
        <b/>
        <sz val="11"/>
        <rFont val="Calibri"/>
        <family val="2"/>
        <charset val="238"/>
        <scheme val="minor"/>
      </rPr>
      <t>dodávka včetně obslužného softwaru.</t>
    </r>
  </si>
  <si>
    <t>Stativ k digitálnímu mikroskopu (pol.č. 1)</t>
  </si>
  <si>
    <t xml:space="preserve">Příloha č. 2 Kupní smlouvy - technická specifikace
Laboratorní a měřící technika (III.) 016 - 2023 </t>
  </si>
  <si>
    <r>
      <t xml:space="preserve">Stativ k digitálnímu mikroskopu - </t>
    </r>
    <r>
      <rPr>
        <b/>
        <sz val="11"/>
        <rFont val="Calibri"/>
        <family val="2"/>
        <charset val="238"/>
        <scheme val="minor"/>
      </rPr>
      <t>nutná plná kompatibilita s položkou číslo 1 – digitální mikroskop.</t>
    </r>
    <r>
      <rPr>
        <sz val="11"/>
        <rFont val="Calibri"/>
        <family val="2"/>
        <charset val="238"/>
        <scheme val="minor"/>
      </rPr>
      <t xml:space="preserve">
Přenosný stativ s náklopnou tyčí a výškově plynule nastavitelným úchytem pro mikroskop.</t>
    </r>
  </si>
  <si>
    <t xml:space="preserve">Stativ k digitálnímu mikroskopu </t>
  </si>
  <si>
    <t>Kovový držák</t>
  </si>
  <si>
    <t>Univerzální držák</t>
  </si>
  <si>
    <t>Rameno stativu</t>
  </si>
  <si>
    <r>
      <t xml:space="preserve">Horizontální otočné rameno, možnost otáčení o 360˚, podpora jemného zaostření obrazu pomocí ovládacího točítka na vrchní části.
</t>
    </r>
    <r>
      <rPr>
        <b/>
        <sz val="11"/>
        <rFont val="Calibri"/>
        <family val="2"/>
        <charset val="238"/>
        <scheme val="minor"/>
      </rPr>
      <t>Nutná kompatibilita s produkty od firmy Dino-Lite (již vlastníme).</t>
    </r>
  </si>
  <si>
    <r>
      <t>Kovový držák pro mikroskopy,</t>
    </r>
    <r>
      <rPr>
        <b/>
        <sz val="11"/>
        <rFont val="Calibri"/>
        <family val="2"/>
        <charset val="238"/>
        <scheme val="minor"/>
      </rPr>
      <t xml:space="preserve"> nutná kompatibilita s produkty od firmy Dino-Lite (již vlastníme).</t>
    </r>
  </si>
  <si>
    <r>
      <t xml:space="preserve">Univerzální držák pro mikroskopy, </t>
    </r>
    <r>
      <rPr>
        <b/>
        <sz val="11"/>
        <rFont val="Calibri"/>
        <family val="2"/>
        <charset val="238"/>
        <scheme val="minor"/>
      </rPr>
      <t>nutná kompatibilita s produkty od firmy Dino-Lite (již vlastníme).</t>
    </r>
  </si>
  <si>
    <r>
      <t xml:space="preserve">Rameno stativu, samostatné, </t>
    </r>
    <r>
      <rPr>
        <b/>
        <sz val="11"/>
        <rFont val="Calibri"/>
        <family val="2"/>
        <charset val="238"/>
        <scheme val="minor"/>
      </rPr>
      <t>nutná kompatibilita se stativem Dino-Lite RK-10A.</t>
    </r>
  </si>
  <si>
    <r>
      <t xml:space="preserve">Rameno stativu, prodlužovací, </t>
    </r>
    <r>
      <rPr>
        <b/>
        <sz val="11"/>
        <rFont val="Calibri"/>
        <family val="2"/>
        <charset val="238"/>
        <scheme val="minor"/>
      </rPr>
      <t>nutná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kompatibilita se stativem Dino-Lite RK-10A.</t>
    </r>
  </si>
  <si>
    <t>Dino-Lite AM7515MZT - USB mikroskop Pro (5MPix) ob.č. 82000394</t>
  </si>
  <si>
    <t>Dino-Lite RK-05 ob.č. 82000495</t>
  </si>
  <si>
    <t>Dino-Lite RK-10A - Profesionální přesný stativ pro Dino-Lite ob.č. 82000366</t>
  </si>
  <si>
    <t>Dino-Lite HD-M1 - Držák na kameru ob.č. 82000072</t>
  </si>
  <si>
    <t>Dino-Lite HD-P1 - Dino-Lite ob.č. 82000246</t>
  </si>
  <si>
    <t>Dino-Lite RK-10-EX doplňující horizontální rameno ob.č. 82000367</t>
  </si>
  <si>
    <t>Dino-Lite RK-10-FX- flexibilní prodloužení ramene ob.č. 82000380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</si>
</sst>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5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 indent="1"/>
    </xf>
    <xf numFmtId="3" fontId="0" fillId="3" borderId="12" xfId="0" applyNumberForma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3" fontId="0" fillId="4" borderId="13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left" vertical="center" wrapText="1" indent="1"/>
    </xf>
    <xf numFmtId="164" fontId="0" fillId="0" borderId="13" xfId="0" applyNumberFormat="1" applyBorder="1" applyAlignment="1">
      <alignment horizontal="right" vertical="center" indent="1"/>
    </xf>
    <xf numFmtId="164" fontId="0" fillId="4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3" borderId="15" xfId="0" applyNumberForma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3" fontId="0" fillId="4" borderId="16" xfId="0" applyNumberForma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left" vertical="center" wrapText="1" indent="1"/>
    </xf>
    <xf numFmtId="0" fontId="4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4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13" xfId="0" applyFont="1" applyFill="1" applyBorder="1" applyAlignment="1" applyProtection="1">
      <alignment horizontal="center" vertical="center" wrapText="1"/>
      <protection locked="0"/>
    </xf>
    <xf numFmtId="0" fontId="13" fillId="5" borderId="16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tabSelected="1" topLeftCell="G7" zoomScaleNormal="100" workbookViewId="0">
      <selection activeCell="Q10" sqref="Q10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112.42578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7109375" hidden="1" customWidth="1"/>
    <col min="11" max="11" width="24.5703125" customWidth="1"/>
    <col min="12" max="12" width="24.42578125" customWidth="1"/>
    <col min="13" max="13" width="37.710937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7" style="5" customWidth="1"/>
  </cols>
  <sheetData>
    <row r="1" spans="1:21" ht="39.75" customHeight="1" x14ac:dyDescent="0.25">
      <c r="B1" s="85" t="s">
        <v>36</v>
      </c>
      <c r="C1" s="86"/>
      <c r="D1" s="86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.75" customHeight="1" x14ac:dyDescent="0.25">
      <c r="B3" s="14"/>
      <c r="C3" s="12" t="s">
        <v>0</v>
      </c>
      <c r="D3" s="13"/>
      <c r="E3" s="13"/>
      <c r="F3" s="13"/>
      <c r="G3" s="87"/>
      <c r="H3" s="87"/>
      <c r="I3" s="87"/>
      <c r="J3" s="87"/>
      <c r="K3" s="87"/>
      <c r="L3" s="87"/>
      <c r="M3" s="87"/>
      <c r="N3" s="87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30</v>
      </c>
      <c r="K6" s="22" t="s">
        <v>20</v>
      </c>
      <c r="L6" s="72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72" t="s">
        <v>8</v>
      </c>
      <c r="S6" s="72" t="s">
        <v>9</v>
      </c>
      <c r="T6" s="22" t="s">
        <v>24</v>
      </c>
      <c r="U6" s="22" t="s">
        <v>25</v>
      </c>
    </row>
    <row r="7" spans="1:21" ht="348.75" customHeight="1" thickTop="1" x14ac:dyDescent="0.25">
      <c r="A7" s="25"/>
      <c r="B7" s="34">
        <v>1</v>
      </c>
      <c r="C7" s="35" t="s">
        <v>31</v>
      </c>
      <c r="D7" s="36">
        <v>1</v>
      </c>
      <c r="E7" s="37" t="s">
        <v>26</v>
      </c>
      <c r="F7" s="38" t="s">
        <v>34</v>
      </c>
      <c r="G7" s="73" t="s">
        <v>47</v>
      </c>
      <c r="H7" s="98" t="s">
        <v>28</v>
      </c>
      <c r="I7" s="90" t="s">
        <v>29</v>
      </c>
      <c r="J7" s="88"/>
      <c r="K7" s="101"/>
      <c r="L7" s="104" t="s">
        <v>32</v>
      </c>
      <c r="M7" s="104" t="s">
        <v>33</v>
      </c>
      <c r="N7" s="107">
        <v>60</v>
      </c>
      <c r="O7" s="39">
        <f t="shared" ref="O7:O13" si="0">D7*P7</f>
        <v>28000</v>
      </c>
      <c r="P7" s="40">
        <v>28000</v>
      </c>
      <c r="Q7" s="77">
        <v>25550</v>
      </c>
      <c r="R7" s="41">
        <f t="shared" ref="R7:R13" si="1">D7*Q7</f>
        <v>25550</v>
      </c>
      <c r="S7" s="42" t="str">
        <f t="shared" ref="S7" si="2">IF(ISNUMBER(Q7), IF(Q7&gt;P7,"NEVYHOVUJE","VYHOVUJE")," ")</f>
        <v>VYHOVUJE</v>
      </c>
      <c r="T7" s="90"/>
      <c r="U7" s="90" t="s">
        <v>14</v>
      </c>
    </row>
    <row r="8" spans="1:21" ht="57.75" customHeight="1" x14ac:dyDescent="0.25">
      <c r="A8" s="25"/>
      <c r="B8" s="52">
        <v>2</v>
      </c>
      <c r="C8" s="53" t="s">
        <v>35</v>
      </c>
      <c r="D8" s="54">
        <v>1</v>
      </c>
      <c r="E8" s="55" t="s">
        <v>26</v>
      </c>
      <c r="F8" s="56" t="s">
        <v>37</v>
      </c>
      <c r="G8" s="74" t="s">
        <v>48</v>
      </c>
      <c r="H8" s="99"/>
      <c r="I8" s="91"/>
      <c r="J8" s="89"/>
      <c r="K8" s="102"/>
      <c r="L8" s="105"/>
      <c r="M8" s="105"/>
      <c r="N8" s="108"/>
      <c r="O8" s="57">
        <f t="shared" si="0"/>
        <v>5500</v>
      </c>
      <c r="P8" s="58">
        <v>5500</v>
      </c>
      <c r="Q8" s="78">
        <v>4050</v>
      </c>
      <c r="R8" s="59">
        <f t="shared" si="1"/>
        <v>4050</v>
      </c>
      <c r="S8" s="60" t="str">
        <f t="shared" ref="S8" si="3">IF(ISNUMBER(Q8), IF(Q8&gt;P8,"NEVYHOVUJE","VYHOVUJE")," ")</f>
        <v>VYHOVUJE</v>
      </c>
      <c r="T8" s="91"/>
      <c r="U8" s="91"/>
    </row>
    <row r="9" spans="1:21" ht="64.5" customHeight="1" x14ac:dyDescent="0.25">
      <c r="A9" s="25"/>
      <c r="B9" s="61">
        <v>3</v>
      </c>
      <c r="C9" s="62" t="s">
        <v>38</v>
      </c>
      <c r="D9" s="63">
        <v>2</v>
      </c>
      <c r="E9" s="64" t="s">
        <v>26</v>
      </c>
      <c r="F9" s="65" t="s">
        <v>42</v>
      </c>
      <c r="G9" s="75" t="s">
        <v>49</v>
      </c>
      <c r="H9" s="99"/>
      <c r="I9" s="91"/>
      <c r="J9" s="66"/>
      <c r="K9" s="102"/>
      <c r="L9" s="105"/>
      <c r="M9" s="105"/>
      <c r="N9" s="108"/>
      <c r="O9" s="67">
        <f t="shared" si="0"/>
        <v>18000</v>
      </c>
      <c r="P9" s="68">
        <v>9000</v>
      </c>
      <c r="Q9" s="79">
        <v>8190</v>
      </c>
      <c r="R9" s="69">
        <f t="shared" si="1"/>
        <v>16380</v>
      </c>
      <c r="S9" s="70" t="str">
        <f t="shared" ref="S9:S13" si="4">IF(ISNUMBER(Q9), IF(Q9&gt;P9,"NEVYHOVUJE","VYHOVUJE")," ")</f>
        <v>VYHOVUJE</v>
      </c>
      <c r="T9" s="91"/>
      <c r="U9" s="91"/>
    </row>
    <row r="10" spans="1:21" ht="54" customHeight="1" x14ac:dyDescent="0.25">
      <c r="A10" s="25"/>
      <c r="B10" s="61">
        <v>4</v>
      </c>
      <c r="C10" s="62" t="s">
        <v>39</v>
      </c>
      <c r="D10" s="63">
        <v>1</v>
      </c>
      <c r="E10" s="64" t="s">
        <v>26</v>
      </c>
      <c r="F10" s="65" t="s">
        <v>43</v>
      </c>
      <c r="G10" s="75" t="s">
        <v>50</v>
      </c>
      <c r="H10" s="99"/>
      <c r="I10" s="91"/>
      <c r="J10" s="66"/>
      <c r="K10" s="102"/>
      <c r="L10" s="105"/>
      <c r="M10" s="105"/>
      <c r="N10" s="108"/>
      <c r="O10" s="67">
        <f t="shared" si="0"/>
        <v>1500</v>
      </c>
      <c r="P10" s="68">
        <v>1500</v>
      </c>
      <c r="Q10" s="79">
        <v>1350</v>
      </c>
      <c r="R10" s="69">
        <f t="shared" si="1"/>
        <v>1350</v>
      </c>
      <c r="S10" s="70" t="str">
        <f t="shared" si="4"/>
        <v>VYHOVUJE</v>
      </c>
      <c r="T10" s="91"/>
      <c r="U10" s="91"/>
    </row>
    <row r="11" spans="1:21" ht="54" customHeight="1" x14ac:dyDescent="0.25">
      <c r="A11" s="25"/>
      <c r="B11" s="61">
        <v>5</v>
      </c>
      <c r="C11" s="62" t="s">
        <v>40</v>
      </c>
      <c r="D11" s="63">
        <v>1</v>
      </c>
      <c r="E11" s="64" t="s">
        <v>26</v>
      </c>
      <c r="F11" s="65" t="s">
        <v>44</v>
      </c>
      <c r="G11" s="75" t="s">
        <v>51</v>
      </c>
      <c r="H11" s="99"/>
      <c r="I11" s="91"/>
      <c r="J11" s="66"/>
      <c r="K11" s="102"/>
      <c r="L11" s="105"/>
      <c r="M11" s="105"/>
      <c r="N11" s="108"/>
      <c r="O11" s="67">
        <f t="shared" si="0"/>
        <v>500</v>
      </c>
      <c r="P11" s="68">
        <v>500</v>
      </c>
      <c r="Q11" s="79">
        <v>380</v>
      </c>
      <c r="R11" s="69">
        <f t="shared" si="1"/>
        <v>380</v>
      </c>
      <c r="S11" s="70" t="str">
        <f t="shared" si="4"/>
        <v>VYHOVUJE</v>
      </c>
      <c r="T11" s="91"/>
      <c r="U11" s="91"/>
    </row>
    <row r="12" spans="1:21" ht="54" customHeight="1" x14ac:dyDescent="0.25">
      <c r="A12" s="25"/>
      <c r="B12" s="61">
        <v>6</v>
      </c>
      <c r="C12" s="62" t="s">
        <v>41</v>
      </c>
      <c r="D12" s="63">
        <v>1</v>
      </c>
      <c r="E12" s="64" t="s">
        <v>26</v>
      </c>
      <c r="F12" s="65" t="s">
        <v>45</v>
      </c>
      <c r="G12" s="75" t="s">
        <v>52</v>
      </c>
      <c r="H12" s="99"/>
      <c r="I12" s="91"/>
      <c r="J12" s="66"/>
      <c r="K12" s="102"/>
      <c r="L12" s="105"/>
      <c r="M12" s="105"/>
      <c r="N12" s="108"/>
      <c r="O12" s="67">
        <f t="shared" si="0"/>
        <v>700</v>
      </c>
      <c r="P12" s="68">
        <v>700</v>
      </c>
      <c r="Q12" s="79">
        <v>570</v>
      </c>
      <c r="R12" s="69">
        <f t="shared" si="1"/>
        <v>570</v>
      </c>
      <c r="S12" s="70" t="str">
        <f t="shared" si="4"/>
        <v>VYHOVUJE</v>
      </c>
      <c r="T12" s="91"/>
      <c r="U12" s="91"/>
    </row>
    <row r="13" spans="1:21" ht="54" customHeight="1" thickBot="1" x14ac:dyDescent="0.3">
      <c r="A13" s="25"/>
      <c r="B13" s="43">
        <v>7</v>
      </c>
      <c r="C13" s="44" t="s">
        <v>41</v>
      </c>
      <c r="D13" s="45">
        <v>1</v>
      </c>
      <c r="E13" s="46" t="s">
        <v>26</v>
      </c>
      <c r="F13" s="51" t="s">
        <v>46</v>
      </c>
      <c r="G13" s="76" t="s">
        <v>53</v>
      </c>
      <c r="H13" s="100"/>
      <c r="I13" s="92"/>
      <c r="J13" s="71"/>
      <c r="K13" s="103"/>
      <c r="L13" s="106"/>
      <c r="M13" s="106"/>
      <c r="N13" s="109"/>
      <c r="O13" s="47">
        <f t="shared" si="0"/>
        <v>800</v>
      </c>
      <c r="P13" s="48">
        <v>800</v>
      </c>
      <c r="Q13" s="80">
        <v>800</v>
      </c>
      <c r="R13" s="49">
        <f t="shared" si="1"/>
        <v>800</v>
      </c>
      <c r="S13" s="50" t="str">
        <f t="shared" si="4"/>
        <v>VYHOVUJE</v>
      </c>
      <c r="T13" s="92"/>
      <c r="U13" s="92"/>
    </row>
    <row r="14" spans="1:21" ht="16.5" thickTop="1" thickBot="1" x14ac:dyDescent="0.3">
      <c r="C14"/>
      <c r="D14"/>
      <c r="E14"/>
      <c r="F14"/>
      <c r="G14"/>
      <c r="H14"/>
      <c r="I14"/>
      <c r="M14"/>
      <c r="N14"/>
      <c r="O14"/>
    </row>
    <row r="15" spans="1:21" ht="60.75" customHeight="1" thickTop="1" thickBot="1" x14ac:dyDescent="0.3">
      <c r="B15" s="93" t="s">
        <v>10</v>
      </c>
      <c r="C15" s="94"/>
      <c r="D15" s="94"/>
      <c r="E15" s="94"/>
      <c r="F15" s="94"/>
      <c r="G15" s="94"/>
      <c r="H15" s="26"/>
      <c r="I15" s="26"/>
      <c r="J15" s="26"/>
      <c r="K15" s="9"/>
      <c r="L15" s="9"/>
      <c r="M15" s="9"/>
      <c r="N15" s="27"/>
      <c r="O15" s="27"/>
      <c r="P15" s="28" t="s">
        <v>11</v>
      </c>
      <c r="Q15" s="95" t="s">
        <v>12</v>
      </c>
      <c r="R15" s="96"/>
      <c r="S15" s="97"/>
      <c r="T15" s="20"/>
      <c r="U15" s="29"/>
    </row>
    <row r="16" spans="1:21" ht="33" customHeight="1" thickTop="1" thickBot="1" x14ac:dyDescent="0.3">
      <c r="B16" s="81" t="s">
        <v>13</v>
      </c>
      <c r="C16" s="81"/>
      <c r="D16" s="81"/>
      <c r="E16" s="81"/>
      <c r="F16" s="81"/>
      <c r="G16" s="81"/>
      <c r="H16" s="30"/>
      <c r="K16" s="7"/>
      <c r="L16" s="7"/>
      <c r="M16" s="7"/>
      <c r="N16" s="31"/>
      <c r="O16" s="31"/>
      <c r="P16" s="32">
        <f>SUM(O7:O13)</f>
        <v>55000</v>
      </c>
      <c r="Q16" s="82">
        <f>SUM(R7:R13)</f>
        <v>49080</v>
      </c>
      <c r="R16" s="83"/>
      <c r="S16" s="84"/>
    </row>
    <row r="17" spans="3:9" ht="14.25" customHeight="1" thickTop="1" x14ac:dyDescent="0.25"/>
    <row r="18" spans="3:9" ht="14.25" customHeight="1" x14ac:dyDescent="0.25"/>
    <row r="19" spans="3:9" ht="14.25" customHeight="1" x14ac:dyDescent="0.25"/>
    <row r="20" spans="3:9" ht="14.25" customHeight="1" x14ac:dyDescent="0.25"/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  <row r="211" spans="3:9" x14ac:dyDescent="0.25">
      <c r="C211"/>
      <c r="E211"/>
      <c r="F211"/>
      <c r="I211"/>
    </row>
    <row r="212" spans="3:9" x14ac:dyDescent="0.25">
      <c r="C212"/>
      <c r="E212"/>
      <c r="F212"/>
      <c r="I212"/>
    </row>
    <row r="213" spans="3:9" x14ac:dyDescent="0.25">
      <c r="C213"/>
      <c r="E213"/>
      <c r="F213"/>
      <c r="I213"/>
    </row>
    <row r="214" spans="3:9" x14ac:dyDescent="0.25">
      <c r="C214"/>
      <c r="E214"/>
      <c r="F214"/>
      <c r="I214"/>
    </row>
  </sheetData>
  <sheetProtection algorithmName="SHA-512" hashValue="zJ65HGWLL2MshJIdYhJwbcbzIr3+rrd6Q4fqczNCwE3fZROxI4KQLOUW2p4WKI9lXQ6LzGmZpRlTGf1YzPEBMA==" saltValue="KxnS9dPK0LWQOWPOyUEtHw==" spinCount="100000" sheet="1" objects="1" scenarios="1"/>
  <mergeCells count="15">
    <mergeCell ref="T7:T13"/>
    <mergeCell ref="U7:U13"/>
    <mergeCell ref="B15:G15"/>
    <mergeCell ref="Q15:S15"/>
    <mergeCell ref="H7:H13"/>
    <mergeCell ref="I7:I13"/>
    <mergeCell ref="K7:K13"/>
    <mergeCell ref="L7:L13"/>
    <mergeCell ref="M7:M13"/>
    <mergeCell ref="N7:N13"/>
    <mergeCell ref="B16:G16"/>
    <mergeCell ref="Q16:S16"/>
    <mergeCell ref="B1:D1"/>
    <mergeCell ref="G3:N3"/>
    <mergeCell ref="J7:J8"/>
  </mergeCells>
  <conditionalFormatting sqref="B7:B13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13">
    <cfRule type="containsBlanks" dxfId="6" priority="1">
      <formula>LEN(TRIM(D7))=0</formula>
    </cfRule>
  </conditionalFormatting>
  <conditionalFormatting sqref="G7:G13 Q7:Q13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13">
    <cfRule type="notContainsBlanks" dxfId="2" priority="83">
      <formula>LEN(TRIM(G7))&gt;0</formula>
    </cfRule>
  </conditionalFormatting>
  <conditionalFormatting sqref="S7:S13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3">
      <formula1>"ks,bal,sada,"</formula1>
    </dataValidation>
    <dataValidation type="list" allowBlank="1" showInputMessage="1" showErrorMessage="1" sqref="U7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Radek Kmeť</cp:lastModifiedBy>
  <cp:revision>1</cp:revision>
  <cp:lastPrinted>2023-06-19T11:41:05Z</cp:lastPrinted>
  <dcterms:created xsi:type="dcterms:W3CDTF">2014-03-05T12:43:32Z</dcterms:created>
  <dcterms:modified xsi:type="dcterms:W3CDTF">2023-06-27T06:15:28Z</dcterms:modified>
</cp:coreProperties>
</file>